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690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<sst xmlns="http://schemas.openxmlformats.org/spreadsheetml/2006/main" count="34" uniqueCount="25">
  <si>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REGISTRATION STATISTICS</t>
  </si>
  <si>
    <t>Sum</t>
  </si>
  <si>
    <t>Fall</t>
  </si>
  <si>
    <t>Winter</t>
  </si>
  <si>
    <t>Total</t>
  </si>
  <si>
    <t xml:space="preserve">% Chg </t>
  </si>
  <si>
    <t>CREDIT ACTIVITIES</t>
  </si>
  <si>
    <t>Graduate Credit Programs</t>
  </si>
  <si>
    <t>TOTAL CREDIT REGISTRATIONS</t>
  </si>
  <si>
    <t>NON-CREDIT PROGRAMS AND COURSES</t>
  </si>
  <si>
    <t>Customized Programs and courses</t>
  </si>
  <si>
    <t>TOTAL NON-CREDIT PROGRAMS AND COURSES</t>
  </si>
  <si>
    <t>WORKSHOPS/SEMINARS/WEBINARS</t>
  </si>
  <si>
    <t xml:space="preserve">Professional Development </t>
  </si>
  <si>
    <t xml:space="preserve">Personal &amp; Cultural Enrichment </t>
  </si>
  <si>
    <t>TOTAL WORKSHOPS/SEMINARS/WEBINARS</t>
  </si>
  <si>
    <t>TOTAL SCS REGISTRATIONS</t>
  </si>
  <si>
    <t xml:space="preserve">  </t>
  </si>
  <si>
    <t>Undergraduate Credit programs</t>
  </si>
  <si>
    <t>Management &amp; Language Programs &amp; Courses</t>
  </si>
  <si>
    <t>2014/2015  Final</t>
  </si>
  <si>
    <t>McGill SCHOOL OF CONTINUING STUDIES (SCS)</t>
  </si>
  <si>
    <t>2015/2016  Final</t>
  </si>
  <si>
    <t>2016/2017 Final</t>
  </si>
  <si>
    <t xml:space="preserve">Oct 2017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</si>
</sst>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4" fillId="0" borderId="0" xfId="57" applyNumberFormat="1" applyFont="1" applyBorder="1" applyAlignment="1">
      <alignment/>
    </xf>
    <xf numFmtId="172" fontId="3" fillId="0" borderId="0" xfId="57" applyNumberFormat="1" applyFont="1" applyBorder="1" applyAlignment="1">
      <alignment/>
    </xf>
    <xf numFmtId="172" fontId="3" fillId="0" borderId="13" xfId="57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172" fontId="5" fillId="0" borderId="15" xfId="57" applyNumberFormat="1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57" applyNumberFormat="1" applyFont="1" applyBorder="1" applyAlignment="1">
      <alignment/>
    </xf>
    <xf numFmtId="172" fontId="2" fillId="0" borderId="0" xfId="57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0" xfId="5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5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2" fontId="5" fillId="0" borderId="22" xfId="57" applyNumberFormat="1" applyFont="1" applyBorder="1" applyAlignment="1">
      <alignment vertical="center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3" fillId="0" borderId="24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4" fillId="0" borderId="24" xfId="57" applyNumberFormat="1" applyFont="1" applyBorder="1" applyAlignment="1">
      <alignment/>
    </xf>
    <xf numFmtId="172" fontId="3" fillId="0" borderId="23" xfId="57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4" fillId="0" borderId="25" xfId="57" applyNumberFormat="1" applyFont="1" applyBorder="1" applyAlignment="1">
      <alignment/>
    </xf>
    <xf numFmtId="172" fontId="4" fillId="0" borderId="26" xfId="57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workbookViewId="0" topLeftCell="A7">
      <selection activeCell="Q16" sqref="Q16"/>
    </sheetView>
  </sheetViews>
  <sheetFormatPr defaultColWidth="8.8515625" defaultRowHeight="15"/>
  <cols>
    <col min="1" max="1" width="49.140625" style="2" customWidth="1"/>
    <col min="2" max="2" width="6.421875" style="2" customWidth="1"/>
    <col min="3" max="4" width="6.8515625" style="2" customWidth="1"/>
    <col min="5" max="5" width="7.140625" style="2" customWidth="1"/>
    <col min="6" max="6" width="6.421875" style="2" customWidth="1"/>
    <col min="7" max="7" width="7.140625" style="2" customWidth="1"/>
    <col min="8" max="8" width="8.8515625" style="2" customWidth="1"/>
    <col min="9" max="9" width="8.421875" style="2" customWidth="1"/>
    <col min="10" max="10" width="6.8515625" style="3" customWidth="1"/>
    <col min="11" max="11" width="6.421875" style="2" customWidth="1"/>
    <col min="12" max="12" width="7.140625" style="2" customWidth="1"/>
    <col min="13" max="13" width="8.8515625" style="2" customWidth="1"/>
    <col min="14" max="14" width="8.421875" style="2" customWidth="1"/>
    <col min="15" max="15" width="7.421875" style="3" customWidth="1"/>
    <col min="16" max="16384" width="8.8515625" style="2" customWidth="1"/>
  </cols>
  <sheetData>
    <row r="1" ht="16.5" customHeight="1">
      <c r="A1" s="1" t="s">
        <v>21</v>
      </c>
    </row>
    <row r="2" ht="18" customHeight="1">
      <c r="A2" s="1" t="s">
        <v>0</v>
      </c>
    </row>
    <row r="3" ht="18" customHeight="1">
      <c r="A3" s="1"/>
    </row>
    <row r="4" ht="15">
      <c r="A4" s="1"/>
    </row>
    <row r="5" spans="2:15" ht="16.5" customHeight="1">
      <c r="B5" s="58" t="s">
        <v>20</v>
      </c>
      <c r="C5" s="59"/>
      <c r="D5" s="59"/>
      <c r="E5" s="59"/>
      <c r="F5" s="58" t="s">
        <v>22</v>
      </c>
      <c r="G5" s="59"/>
      <c r="H5" s="59"/>
      <c r="I5" s="59"/>
      <c r="J5" s="60"/>
      <c r="K5" s="58" t="s">
        <v>23</v>
      </c>
      <c r="L5" s="59"/>
      <c r="M5" s="59"/>
      <c r="N5" s="59"/>
      <c r="O5" s="60"/>
    </row>
    <row r="6" spans="2:15" ht="6" customHeight="1">
      <c r="B6" s="61"/>
      <c r="C6" s="62"/>
      <c r="D6" s="62"/>
      <c r="E6" s="62"/>
      <c r="F6" s="6"/>
      <c r="G6" s="7"/>
      <c r="H6" s="7"/>
      <c r="I6" s="7"/>
      <c r="J6" s="8"/>
      <c r="K6" s="6"/>
      <c r="L6" s="7"/>
      <c r="M6" s="7"/>
      <c r="N6" s="7"/>
      <c r="O6" s="9"/>
    </row>
    <row r="7" spans="1:15" s="14" customFormat="1" ht="18" customHeight="1">
      <c r="A7" s="10"/>
      <c r="B7" s="11" t="s">
        <v>1</v>
      </c>
      <c r="C7" s="12" t="s">
        <v>2</v>
      </c>
      <c r="D7" s="12" t="s">
        <v>3</v>
      </c>
      <c r="E7" s="12" t="s">
        <v>4</v>
      </c>
      <c r="F7" s="11" t="s">
        <v>1</v>
      </c>
      <c r="G7" s="12" t="s">
        <v>2</v>
      </c>
      <c r="H7" s="12" t="s">
        <v>3</v>
      </c>
      <c r="I7" s="12" t="s">
        <v>4</v>
      </c>
      <c r="J7" s="13" t="s">
        <v>5</v>
      </c>
      <c r="K7" s="11" t="s">
        <v>1</v>
      </c>
      <c r="L7" s="12" t="s">
        <v>2</v>
      </c>
      <c r="M7" s="12" t="s">
        <v>3</v>
      </c>
      <c r="N7" s="12" t="s">
        <v>4</v>
      </c>
      <c r="O7" s="49" t="s">
        <v>5</v>
      </c>
    </row>
    <row r="8" spans="1:15" ht="13.5" customHeight="1">
      <c r="A8" s="4"/>
      <c r="B8" s="15"/>
      <c r="C8" s="16"/>
      <c r="D8" s="16"/>
      <c r="E8" s="16"/>
      <c r="F8" s="18"/>
      <c r="G8" s="19"/>
      <c r="H8" s="16"/>
      <c r="I8" s="16"/>
      <c r="J8" s="17"/>
      <c r="K8" s="18"/>
      <c r="L8" s="19"/>
      <c r="M8" s="16"/>
      <c r="N8" s="16"/>
      <c r="O8" s="50"/>
    </row>
    <row r="9" spans="1:15" ht="15" customHeight="1">
      <c r="A9" s="20" t="s">
        <v>6</v>
      </c>
      <c r="B9" s="6"/>
      <c r="C9" s="7"/>
      <c r="D9" s="7"/>
      <c r="E9" s="7"/>
      <c r="F9" s="6"/>
      <c r="G9" s="7"/>
      <c r="H9" s="7"/>
      <c r="I9" s="7"/>
      <c r="J9" s="8"/>
      <c r="K9" s="6"/>
      <c r="L9" s="7"/>
      <c r="M9" s="7"/>
      <c r="N9" s="7"/>
      <c r="O9" s="9"/>
    </row>
    <row r="10" spans="1:15" ht="14.25">
      <c r="A10" s="21"/>
      <c r="B10" s="6"/>
      <c r="C10" s="7"/>
      <c r="D10" s="7"/>
      <c r="E10" s="7"/>
      <c r="F10" s="6"/>
      <c r="G10" s="7"/>
      <c r="H10" s="7"/>
      <c r="I10" s="7"/>
      <c r="J10" s="23"/>
      <c r="K10" s="6"/>
      <c r="L10" s="7"/>
      <c r="M10" s="7"/>
      <c r="N10" s="7"/>
      <c r="O10" s="24"/>
    </row>
    <row r="11" spans="1:15" ht="14.25">
      <c r="A11" s="21" t="s">
        <v>18</v>
      </c>
      <c r="B11" s="6">
        <v>2275</v>
      </c>
      <c r="C11" s="7">
        <v>5613</v>
      </c>
      <c r="D11" s="7">
        <v>5807</v>
      </c>
      <c r="E11" s="7">
        <f>SUM(B11:D11)</f>
        <v>13695</v>
      </c>
      <c r="F11" s="6">
        <v>2297</v>
      </c>
      <c r="G11" s="7">
        <v>5844</v>
      </c>
      <c r="H11" s="7">
        <v>6438</v>
      </c>
      <c r="I11" s="7">
        <f>SUM(F11:H11)</f>
        <v>14579</v>
      </c>
      <c r="J11" s="22">
        <f>(I11-E11)/E11</f>
        <v>0.06454910551296093</v>
      </c>
      <c r="K11" s="6">
        <v>2125</v>
      </c>
      <c r="L11" s="7">
        <v>6229</v>
      </c>
      <c r="M11" s="7">
        <v>5431</v>
      </c>
      <c r="N11" s="7">
        <f>SUM(K11:M11)</f>
        <v>13785</v>
      </c>
      <c r="O11" s="52">
        <f>(N11-I11)/I11</f>
        <v>-0.05446189724946841</v>
      </c>
    </row>
    <row r="12" spans="1:15" ht="3.75" customHeight="1">
      <c r="A12" s="21"/>
      <c r="B12" s="6"/>
      <c r="C12" s="7"/>
      <c r="D12" s="7"/>
      <c r="E12" s="7"/>
      <c r="F12" s="6"/>
      <c r="G12" s="7"/>
      <c r="H12" s="7"/>
      <c r="I12" s="7"/>
      <c r="J12" s="23"/>
      <c r="K12" s="6"/>
      <c r="L12" s="7"/>
      <c r="M12" s="7"/>
      <c r="N12" s="7"/>
      <c r="O12" s="24"/>
    </row>
    <row r="13" spans="1:15" ht="14.25">
      <c r="A13" s="21" t="s">
        <v>7</v>
      </c>
      <c r="B13" s="6">
        <v>1020</v>
      </c>
      <c r="C13" s="7">
        <v>2349</v>
      </c>
      <c r="D13" s="7">
        <v>2174</v>
      </c>
      <c r="E13" s="7">
        <f>SUM(B13:D13)</f>
        <v>5543</v>
      </c>
      <c r="F13" s="6">
        <v>853</v>
      </c>
      <c r="G13" s="7">
        <v>2336</v>
      </c>
      <c r="H13" s="7">
        <v>2191</v>
      </c>
      <c r="I13" s="7">
        <f>SUM(F13:H13)</f>
        <v>5380</v>
      </c>
      <c r="J13" s="22">
        <f>(I13-E13)/E13</f>
        <v>-0.029406458596427928</v>
      </c>
      <c r="K13" s="6">
        <v>880</v>
      </c>
      <c r="L13" s="7">
        <v>2228</v>
      </c>
      <c r="M13" s="7">
        <v>2035</v>
      </c>
      <c r="N13" s="7">
        <f>SUM(K13:M13)</f>
        <v>5143</v>
      </c>
      <c r="O13" s="52">
        <f>(N13-I13)/I13</f>
        <v>-0.04405204460966543</v>
      </c>
    </row>
    <row r="14" spans="1:15" ht="6.75" customHeight="1">
      <c r="A14" s="21"/>
      <c r="B14" s="6"/>
      <c r="C14" s="7"/>
      <c r="D14" s="7"/>
      <c r="E14" s="7"/>
      <c r="F14" s="6"/>
      <c r="G14" s="7"/>
      <c r="H14" s="7"/>
      <c r="I14" s="7"/>
      <c r="J14" s="23"/>
      <c r="K14" s="6"/>
      <c r="L14" s="7"/>
      <c r="M14" s="7"/>
      <c r="N14" s="7"/>
      <c r="O14" s="53"/>
    </row>
    <row r="15" spans="1:15" s="1" customFormat="1" ht="15" customHeight="1">
      <c r="A15" s="25" t="s">
        <v>8</v>
      </c>
      <c r="B15" s="36">
        <f aca="true" t="shared" si="0" ref="B15:I15">SUM(B11:B14)</f>
        <v>3295</v>
      </c>
      <c r="C15" s="45">
        <f t="shared" si="0"/>
        <v>7962</v>
      </c>
      <c r="D15" s="45">
        <f t="shared" si="0"/>
        <v>7981</v>
      </c>
      <c r="E15" s="45">
        <f t="shared" si="0"/>
        <v>19238</v>
      </c>
      <c r="F15" s="36">
        <f t="shared" si="0"/>
        <v>3150</v>
      </c>
      <c r="G15" s="45">
        <f t="shared" si="0"/>
        <v>8180</v>
      </c>
      <c r="H15" s="45">
        <f t="shared" si="0"/>
        <v>8629</v>
      </c>
      <c r="I15" s="37">
        <f t="shared" si="0"/>
        <v>19959</v>
      </c>
      <c r="J15" s="27">
        <f>(I15-E15)/E15</f>
        <v>0.037477908306476765</v>
      </c>
      <c r="K15" s="36">
        <f>SUM(K11:K14)</f>
        <v>3005</v>
      </c>
      <c r="L15" s="45">
        <f>SUM(L11:L14)</f>
        <v>8457</v>
      </c>
      <c r="M15" s="45">
        <f>SUM(M11:M14)</f>
        <v>7466</v>
      </c>
      <c r="N15" s="37">
        <f>SUM(N11:N14)</f>
        <v>18928</v>
      </c>
      <c r="O15" s="52">
        <f>(N15-I15)/I15</f>
        <v>-0.05165589458389699</v>
      </c>
    </row>
    <row r="16" spans="2:15" ht="7.5" customHeight="1">
      <c r="B16" s="7"/>
      <c r="C16" s="7"/>
      <c r="D16" s="7"/>
      <c r="E16" s="7"/>
      <c r="F16" s="7"/>
      <c r="G16" s="7"/>
      <c r="H16" s="7"/>
      <c r="I16" s="28"/>
      <c r="J16" s="29"/>
      <c r="K16" s="7"/>
      <c r="L16" s="7"/>
      <c r="M16" s="7"/>
      <c r="N16" s="28"/>
      <c r="O16" s="54"/>
    </row>
    <row r="17" spans="2:15" ht="8.25" customHeight="1">
      <c r="B17" s="7"/>
      <c r="C17" s="7"/>
      <c r="D17" s="7"/>
      <c r="E17" s="7"/>
      <c r="F17" s="7"/>
      <c r="G17" s="7"/>
      <c r="H17" s="7"/>
      <c r="I17" s="7"/>
      <c r="J17" s="23"/>
      <c r="K17" s="7"/>
      <c r="L17" s="7"/>
      <c r="M17" s="7"/>
      <c r="N17" s="7"/>
      <c r="O17" s="24"/>
    </row>
    <row r="18" spans="2:15" ht="6.75" customHeight="1">
      <c r="B18" s="5"/>
      <c r="C18" s="5"/>
      <c r="D18" s="5"/>
      <c r="E18" s="5"/>
      <c r="F18" s="5"/>
      <c r="G18" s="5"/>
      <c r="H18" s="5"/>
      <c r="I18" s="5"/>
      <c r="J18" s="30"/>
      <c r="K18" s="5"/>
      <c r="L18" s="5"/>
      <c r="M18" s="5"/>
      <c r="N18" s="5"/>
      <c r="O18" s="51"/>
    </row>
    <row r="19" spans="1:15" s="1" customFormat="1" ht="16.5" customHeight="1">
      <c r="A19" s="26" t="s">
        <v>9</v>
      </c>
      <c r="B19" s="31"/>
      <c r="C19" s="32"/>
      <c r="D19" s="32"/>
      <c r="E19" s="32"/>
      <c r="F19" s="31"/>
      <c r="G19" s="32"/>
      <c r="H19" s="32"/>
      <c r="I19" s="32"/>
      <c r="J19" s="33"/>
      <c r="K19" s="31"/>
      <c r="L19" s="32"/>
      <c r="M19" s="32"/>
      <c r="N19" s="32"/>
      <c r="O19" s="55"/>
    </row>
    <row r="20" spans="1:15" s="1" customFormat="1" ht="15">
      <c r="A20" s="31"/>
      <c r="B20" s="31"/>
      <c r="C20" s="32"/>
      <c r="D20" s="32"/>
      <c r="E20" s="32"/>
      <c r="F20" s="31"/>
      <c r="G20" s="32"/>
      <c r="H20" s="32"/>
      <c r="I20" s="32"/>
      <c r="J20" s="35"/>
      <c r="K20" s="31"/>
      <c r="L20" s="32"/>
      <c r="M20" s="32"/>
      <c r="N20" s="32"/>
      <c r="O20" s="34"/>
    </row>
    <row r="21" spans="1:15" ht="15" customHeight="1">
      <c r="A21" s="6" t="s">
        <v>19</v>
      </c>
      <c r="B21" s="6">
        <v>966</v>
      </c>
      <c r="C21" s="7">
        <v>1566</v>
      </c>
      <c r="D21" s="7">
        <v>1586</v>
      </c>
      <c r="E21" s="7">
        <f>SUM(B21:D21)</f>
        <v>4118</v>
      </c>
      <c r="F21" s="6">
        <v>1112</v>
      </c>
      <c r="G21" s="7">
        <v>1452</v>
      </c>
      <c r="H21" s="7">
        <v>1397</v>
      </c>
      <c r="I21" s="7">
        <f>SUM(F21:H21)</f>
        <v>3961</v>
      </c>
      <c r="J21" s="22">
        <f>(I21-E21)/E21</f>
        <v>-0.0381253035454104</v>
      </c>
      <c r="K21" s="6">
        <v>983</v>
      </c>
      <c r="L21" s="7">
        <v>1363</v>
      </c>
      <c r="M21" s="7">
        <v>1452</v>
      </c>
      <c r="N21" s="7">
        <f>SUM(K21:M21)</f>
        <v>3798</v>
      </c>
      <c r="O21" s="52">
        <f>(N21-I21)/I21</f>
        <v>-0.04115122443827316</v>
      </c>
    </row>
    <row r="22" spans="1:15" ht="4.5" customHeight="1">
      <c r="A22" s="6"/>
      <c r="B22" s="6"/>
      <c r="C22" s="7"/>
      <c r="D22" s="7"/>
      <c r="E22" s="7"/>
      <c r="F22" s="6"/>
      <c r="G22" s="7"/>
      <c r="H22" s="7"/>
      <c r="I22" s="7"/>
      <c r="J22" s="22"/>
      <c r="K22" s="6"/>
      <c r="L22" s="7"/>
      <c r="M22" s="7"/>
      <c r="N22" s="7"/>
      <c r="O22" s="52"/>
    </row>
    <row r="23" spans="1:15" ht="14.25">
      <c r="A23" s="6" t="s">
        <v>10</v>
      </c>
      <c r="B23" s="6">
        <v>230</v>
      </c>
      <c r="C23" s="7">
        <v>33</v>
      </c>
      <c r="D23" s="7">
        <f>92+98</f>
        <v>190</v>
      </c>
      <c r="E23" s="7">
        <f>SUM(B23:D23)</f>
        <v>453</v>
      </c>
      <c r="F23" s="6">
        <v>170</v>
      </c>
      <c r="G23" s="7">
        <f>241+629</f>
        <v>870</v>
      </c>
      <c r="H23" s="7">
        <f>201+705</f>
        <v>906</v>
      </c>
      <c r="I23" s="7">
        <f>SUM(F23:H23)</f>
        <v>1946</v>
      </c>
      <c r="J23" s="22">
        <f>(I23-E23)/E23</f>
        <v>3.295805739514349</v>
      </c>
      <c r="K23" s="6">
        <v>330</v>
      </c>
      <c r="L23" s="7">
        <v>1102</v>
      </c>
      <c r="M23" s="7">
        <v>1144</v>
      </c>
      <c r="N23" s="7">
        <f>SUM(K23:M23)</f>
        <v>2576</v>
      </c>
      <c r="O23" s="52">
        <f>(N23-I23)/I23</f>
        <v>0.3237410071942446</v>
      </c>
    </row>
    <row r="24" spans="1:15" ht="8.25" customHeight="1">
      <c r="A24" s="6"/>
      <c r="B24" s="6"/>
      <c r="C24" s="7"/>
      <c r="D24" s="7"/>
      <c r="E24" s="7"/>
      <c r="F24" s="6"/>
      <c r="G24" s="7"/>
      <c r="H24" s="7"/>
      <c r="I24" s="7"/>
      <c r="J24" s="23"/>
      <c r="K24" s="6"/>
      <c r="L24" s="7"/>
      <c r="M24" s="7"/>
      <c r="N24" s="7"/>
      <c r="O24" s="51"/>
    </row>
    <row r="25" spans="1:15" ht="17.25" customHeight="1">
      <c r="A25" s="36" t="s">
        <v>11</v>
      </c>
      <c r="B25" s="36">
        <f aca="true" t="shared" si="1" ref="B25:I25">SUM(B21:B24)</f>
        <v>1196</v>
      </c>
      <c r="C25" s="45">
        <f t="shared" si="1"/>
        <v>1599</v>
      </c>
      <c r="D25" s="45">
        <f t="shared" si="1"/>
        <v>1776</v>
      </c>
      <c r="E25" s="45">
        <f t="shared" si="1"/>
        <v>4571</v>
      </c>
      <c r="F25" s="36">
        <f t="shared" si="1"/>
        <v>1282</v>
      </c>
      <c r="G25" s="45">
        <f t="shared" si="1"/>
        <v>2322</v>
      </c>
      <c r="H25" s="45">
        <f t="shared" si="1"/>
        <v>2303</v>
      </c>
      <c r="I25" s="37">
        <f t="shared" si="1"/>
        <v>5907</v>
      </c>
      <c r="J25" s="27">
        <f>(I25-E25)/E25</f>
        <v>0.29227740100634436</v>
      </c>
      <c r="K25" s="36">
        <f>SUM(K21:K24)</f>
        <v>1313</v>
      </c>
      <c r="L25" s="45">
        <f>SUM(L21:L24)</f>
        <v>2465</v>
      </c>
      <c r="M25" s="45">
        <f>SUM(M21:M24)</f>
        <v>2596</v>
      </c>
      <c r="N25" s="37">
        <f>SUM(N21:N24)</f>
        <v>6374</v>
      </c>
      <c r="O25" s="52">
        <f>(N25-I25)/I25</f>
        <v>0.07905874386321314</v>
      </c>
    </row>
    <row r="26" spans="2:15" ht="15" customHeight="1">
      <c r="B26" s="7"/>
      <c r="C26" s="7"/>
      <c r="D26" s="7"/>
      <c r="E26" s="7"/>
      <c r="F26" s="7"/>
      <c r="G26" s="7"/>
      <c r="H26" s="7"/>
      <c r="I26" s="28"/>
      <c r="J26" s="29"/>
      <c r="K26" s="7"/>
      <c r="L26" s="7"/>
      <c r="M26" s="7"/>
      <c r="N26" s="28"/>
      <c r="O26" s="54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30"/>
      <c r="K27" s="5"/>
      <c r="L27" s="5"/>
      <c r="M27" s="5"/>
      <c r="N27" s="5"/>
      <c r="O27" s="51"/>
    </row>
    <row r="28" spans="1:15" ht="18" customHeight="1">
      <c r="A28" s="20" t="s">
        <v>12</v>
      </c>
      <c r="B28" s="6"/>
      <c r="C28" s="7"/>
      <c r="D28" s="7"/>
      <c r="E28" s="7"/>
      <c r="F28" s="6"/>
      <c r="G28" s="7"/>
      <c r="H28" s="7"/>
      <c r="I28" s="7"/>
      <c r="J28" s="23"/>
      <c r="K28" s="6"/>
      <c r="L28" s="7"/>
      <c r="M28" s="7"/>
      <c r="N28" s="7"/>
      <c r="O28" s="24"/>
    </row>
    <row r="29" spans="1:15" ht="14.25">
      <c r="A29" s="21"/>
      <c r="B29" s="6"/>
      <c r="C29" s="7"/>
      <c r="D29" s="7"/>
      <c r="E29" s="7"/>
      <c r="F29" s="6"/>
      <c r="G29" s="7"/>
      <c r="H29" s="7"/>
      <c r="I29" s="7"/>
      <c r="J29" s="23"/>
      <c r="K29" s="6"/>
      <c r="L29" s="7"/>
      <c r="M29" s="7"/>
      <c r="N29" s="7"/>
      <c r="O29" s="24"/>
    </row>
    <row r="30" spans="1:15" ht="14.25">
      <c r="A30" s="21" t="s">
        <v>13</v>
      </c>
      <c r="B30" s="6">
        <v>780</v>
      </c>
      <c r="C30" s="7">
        <v>1053</v>
      </c>
      <c r="D30" s="7">
        <v>1145</v>
      </c>
      <c r="E30" s="7">
        <f>SUM(B30:D30)</f>
        <v>2978</v>
      </c>
      <c r="F30" s="6">
        <v>392</v>
      </c>
      <c r="G30" s="7">
        <v>1359</v>
      </c>
      <c r="H30" s="7">
        <v>1270</v>
      </c>
      <c r="I30" s="7">
        <f>SUM(F30:H30)</f>
        <v>3021</v>
      </c>
      <c r="J30" s="22">
        <f>(I30-E30)/E30</f>
        <v>0.014439220953660174</v>
      </c>
      <c r="K30" s="6">
        <v>835</v>
      </c>
      <c r="L30" s="7">
        <v>1876</v>
      </c>
      <c r="M30" s="7">
        <v>1804</v>
      </c>
      <c r="N30" s="7">
        <f>SUM(K30:M30)</f>
        <v>4515</v>
      </c>
      <c r="O30" s="52">
        <f>(N30-I30)/I30</f>
        <v>0.4945382323733863</v>
      </c>
    </row>
    <row r="31" spans="1:15" ht="3.75" customHeight="1">
      <c r="A31" s="21"/>
      <c r="B31" s="6"/>
      <c r="C31" s="7"/>
      <c r="D31" s="7"/>
      <c r="E31" s="7"/>
      <c r="F31" s="6"/>
      <c r="G31" s="7"/>
      <c r="H31" s="7"/>
      <c r="I31" s="7"/>
      <c r="J31" s="22"/>
      <c r="K31" s="6"/>
      <c r="L31" s="7"/>
      <c r="M31" s="7"/>
      <c r="N31" s="7"/>
      <c r="O31" s="52"/>
    </row>
    <row r="32" spans="1:15" ht="15" customHeight="1">
      <c r="A32" s="21" t="s">
        <v>14</v>
      </c>
      <c r="B32" s="6">
        <v>852</v>
      </c>
      <c r="C32" s="7">
        <v>1738</v>
      </c>
      <c r="D32" s="7">
        <v>1304</v>
      </c>
      <c r="E32" s="7">
        <f>SUM(B32:D32)</f>
        <v>3894</v>
      </c>
      <c r="F32" s="6">
        <v>2007</v>
      </c>
      <c r="G32" s="7">
        <v>1651</v>
      </c>
      <c r="H32" s="7">
        <v>1251</v>
      </c>
      <c r="I32" s="7">
        <f>SUM(F32:H32)</f>
        <v>4909</v>
      </c>
      <c r="J32" s="22">
        <f>(I32-E32)/E32</f>
        <v>0.26065742167437084</v>
      </c>
      <c r="K32" s="6">
        <v>1817</v>
      </c>
      <c r="L32" s="7">
        <v>1807</v>
      </c>
      <c r="M32" s="7">
        <v>1382</v>
      </c>
      <c r="N32" s="7">
        <f>SUM(K32:M32)</f>
        <v>5006</v>
      </c>
      <c r="O32" s="52">
        <f>(N32-I32)/I32</f>
        <v>0.01975962517824404</v>
      </c>
    </row>
    <row r="33" spans="1:15" ht="7.5" customHeight="1">
      <c r="A33" s="21"/>
      <c r="B33" s="6"/>
      <c r="C33" s="7"/>
      <c r="D33" s="7"/>
      <c r="E33" s="7"/>
      <c r="F33" s="6"/>
      <c r="G33" s="7"/>
      <c r="H33" s="7"/>
      <c r="I33" s="7"/>
      <c r="J33" s="23"/>
      <c r="K33" s="6"/>
      <c r="L33" s="7"/>
      <c r="M33" s="7"/>
      <c r="N33" s="7"/>
      <c r="O33" s="24"/>
    </row>
    <row r="34" spans="1:15" ht="14.25" customHeight="1">
      <c r="A34" s="25" t="s">
        <v>15</v>
      </c>
      <c r="B34" s="26">
        <f aca="true" t="shared" si="2" ref="B34:I34">SUM(B30:B33)</f>
        <v>1632</v>
      </c>
      <c r="C34" s="37">
        <f t="shared" si="2"/>
        <v>2791</v>
      </c>
      <c r="D34" s="37">
        <f t="shared" si="2"/>
        <v>2449</v>
      </c>
      <c r="E34" s="37">
        <f t="shared" si="2"/>
        <v>6872</v>
      </c>
      <c r="F34" s="26">
        <f t="shared" si="2"/>
        <v>2399</v>
      </c>
      <c r="G34" s="37">
        <f t="shared" si="2"/>
        <v>3010</v>
      </c>
      <c r="H34" s="37">
        <f t="shared" si="2"/>
        <v>2521</v>
      </c>
      <c r="I34" s="37">
        <f t="shared" si="2"/>
        <v>7930</v>
      </c>
      <c r="J34" s="27">
        <f>(I34-E34)/E34</f>
        <v>0.15395809080325962</v>
      </c>
      <c r="K34" s="26">
        <f>SUM(K30:K33)</f>
        <v>2652</v>
      </c>
      <c r="L34" s="37">
        <f>SUM(L30:L33)</f>
        <v>3683</v>
      </c>
      <c r="M34" s="37">
        <f>SUM(M30:M33)</f>
        <v>3186</v>
      </c>
      <c r="N34" s="37">
        <f>SUM(N30:N33)</f>
        <v>9521</v>
      </c>
      <c r="O34" s="56">
        <f>(N34-I34)/I34</f>
        <v>0.20063051702395965</v>
      </c>
    </row>
    <row r="35" spans="2:15" ht="7.5" customHeight="1">
      <c r="B35" s="28"/>
      <c r="C35" s="28"/>
      <c r="D35" s="28"/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24"/>
    </row>
    <row r="36" spans="2:15" ht="7.5" customHeight="1">
      <c r="B36" s="7"/>
      <c r="C36" s="7"/>
      <c r="D36" s="7"/>
      <c r="E36" s="7"/>
      <c r="F36" s="7"/>
      <c r="G36" s="7"/>
      <c r="H36" s="7"/>
      <c r="I36" s="7"/>
      <c r="J36" s="23"/>
      <c r="K36" s="7"/>
      <c r="L36" s="7"/>
      <c r="M36" s="7"/>
      <c r="N36" s="7"/>
      <c r="O36" s="24"/>
    </row>
    <row r="37" spans="2:15" ht="6" customHeight="1">
      <c r="B37" s="7"/>
      <c r="C37" s="7"/>
      <c r="D37" s="7"/>
      <c r="E37" s="7"/>
      <c r="F37" s="7"/>
      <c r="G37" s="7"/>
      <c r="H37" s="7"/>
      <c r="I37" s="7"/>
      <c r="J37" s="23"/>
      <c r="K37" s="7"/>
      <c r="L37" s="7"/>
      <c r="M37" s="7"/>
      <c r="N37" s="7"/>
      <c r="O37" s="51"/>
    </row>
    <row r="38" spans="1:15" s="38" customFormat="1" ht="20.25" customHeight="1" thickBot="1">
      <c r="A38" s="46" t="s">
        <v>16</v>
      </c>
      <c r="B38" s="46">
        <f aca="true" t="shared" si="3" ref="B38:I38">B34+B25+B15</f>
        <v>6123</v>
      </c>
      <c r="C38" s="47">
        <f t="shared" si="3"/>
        <v>12352</v>
      </c>
      <c r="D38" s="47">
        <f t="shared" si="3"/>
        <v>12206</v>
      </c>
      <c r="E38" s="47">
        <f t="shared" si="3"/>
        <v>30681</v>
      </c>
      <c r="F38" s="46">
        <f t="shared" si="3"/>
        <v>6831</v>
      </c>
      <c r="G38" s="47">
        <f t="shared" si="3"/>
        <v>13512</v>
      </c>
      <c r="H38" s="47">
        <f t="shared" si="3"/>
        <v>13453</v>
      </c>
      <c r="I38" s="47">
        <f t="shared" si="3"/>
        <v>33796</v>
      </c>
      <c r="J38" s="48">
        <f>(I38-E38)/E38</f>
        <v>0.10152863335614876</v>
      </c>
      <c r="K38" s="46">
        <f>K34+K25+K15</f>
        <v>6970</v>
      </c>
      <c r="L38" s="47">
        <f>L34+L25+L15</f>
        <v>14605</v>
      </c>
      <c r="M38" s="47">
        <f>M34+M25+M15</f>
        <v>13248</v>
      </c>
      <c r="N38" s="47">
        <f>N34+N25+N15</f>
        <v>34823</v>
      </c>
      <c r="O38" s="57">
        <f>(N38-I38)/I38</f>
        <v>0.03038821162267724</v>
      </c>
    </row>
    <row r="39" spans="1:15" s="43" customFormat="1" ht="17.25" customHeight="1" thickTop="1">
      <c r="A39" s="41"/>
      <c r="B39" s="41"/>
      <c r="C39" s="41"/>
      <c r="D39" s="41"/>
      <c r="E39" s="41"/>
      <c r="F39" s="41"/>
      <c r="G39" s="41"/>
      <c r="H39" s="41"/>
      <c r="I39" s="41"/>
      <c r="J39" s="42"/>
      <c r="K39" s="41"/>
      <c r="L39" s="41"/>
      <c r="M39" s="41"/>
      <c r="N39" s="41"/>
      <c r="O39" s="42"/>
    </row>
    <row r="40" spans="1:15" s="38" customFormat="1" ht="20.25" customHeight="1">
      <c r="A40" s="39"/>
      <c r="B40" s="39"/>
      <c r="C40" s="39"/>
      <c r="D40" s="39"/>
      <c r="E40" s="39"/>
      <c r="F40" s="39"/>
      <c r="G40" s="39"/>
      <c r="H40" s="39"/>
      <c r="I40" s="39"/>
      <c r="J40" s="40"/>
      <c r="K40" s="39"/>
      <c r="L40" s="39"/>
      <c r="M40" s="39"/>
      <c r="N40" s="39"/>
      <c r="O40" s="40"/>
    </row>
    <row r="42" ht="14.25">
      <c r="A42" s="44" t="s">
        <v>24</v>
      </c>
    </row>
    <row r="43" ht="14.25">
      <c r="A43" s="2" t="s">
        <v>17</v>
      </c>
    </row>
  </sheetData>
  <sheetProtection/>
  <mergeCells count="4">
    <mergeCell ref="B5:E5"/>
    <mergeCell ref="F5:J5"/>
    <mergeCell ref="B6:E6"/>
    <mergeCell ref="K5:O5"/>
  </mergeCells>
  <printOptions/>
  <pageMargins left="0.45" right="0.2" top="0.75" bottom="0.75" header="0.3" footer="0.3"/>
  <pageSetup horizontalDpi="600" verticalDpi="600" orientation="landscape" scale="8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rgreco</dc:creator>
  <cp:keywords/>
  <dc:description/>
  <cp:lastModifiedBy>Administrator</cp:lastModifiedBy>
  <cp:lastPrinted>2017-10-23T20:43:10Z</cp:lastPrinted>
  <dcterms:created xsi:type="dcterms:W3CDTF">2012-10-25T21:22:32Z</dcterms:created>
  <dcterms:modified xsi:type="dcterms:W3CDTF">2017-10-24T12:46:30Z</dcterms:modified>
  <cp:category/>
  <cp:version/>
  <cp:contentType/>
  <cp:contentStatus/>
</cp:coreProperties>
</file>